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01_AES_admin\3 Procédures\Tarification\Formulaire projection tarif site web\"/>
    </mc:Choice>
  </mc:AlternateContent>
  <bookViews>
    <workbookView xWindow="0" yWindow="0" windowWidth="28800" windowHeight="12435"/>
  </bookViews>
  <sheets>
    <sheet name="Calcul du tarif" sheetId="7" r:id="rId1"/>
    <sheet name="Feuil1" sheetId="17" state="hidden" r:id="rId2"/>
  </sheets>
  <definedNames>
    <definedName name="_xlnm.Print_Area" localSheetId="0">'Calcul du tarif'!$A$1:$F$40</definedName>
  </definedNames>
  <calcPr calcId="162913"/>
</workbook>
</file>

<file path=xl/calcChain.xml><?xml version="1.0" encoding="utf-8"?>
<calcChain xmlns="http://schemas.openxmlformats.org/spreadsheetml/2006/main">
  <c r="F24" i="7" l="1"/>
  <c r="F28" i="7" l="1"/>
  <c r="F22" i="7" l="1"/>
  <c r="F17" i="7" l="1"/>
  <c r="F27" i="7" l="1"/>
  <c r="E3" i="17" l="1"/>
  <c r="F3" i="17"/>
  <c r="E4" i="17"/>
  <c r="F4" i="17"/>
  <c r="E5" i="17"/>
  <c r="F5" i="17"/>
  <c r="E6" i="17"/>
  <c r="F6" i="17"/>
  <c r="E7" i="17"/>
  <c r="F7" i="17"/>
  <c r="E8" i="17"/>
  <c r="F8" i="17"/>
  <c r="E9" i="17"/>
  <c r="F9" i="17"/>
  <c r="E10" i="17"/>
  <c r="F10" i="17"/>
  <c r="E11" i="17"/>
  <c r="F11" i="17"/>
  <c r="E12" i="17"/>
  <c r="F12" i="17"/>
  <c r="E13" i="17"/>
  <c r="F13" i="17"/>
  <c r="E14" i="17"/>
  <c r="F14" i="17"/>
  <c r="E15" i="17"/>
  <c r="F15" i="17"/>
  <c r="F2" i="17"/>
  <c r="E2" i="17"/>
  <c r="E11" i="7" l="1"/>
  <c r="A32" i="7" l="1"/>
  <c r="F14" i="7"/>
  <c r="F30" i="7" l="1"/>
  <c r="F21" i="7" l="1"/>
  <c r="F20" i="7"/>
  <c r="F19" i="7"/>
  <c r="F18" i="7"/>
  <c r="F16" i="7"/>
  <c r="F32" i="7" s="1"/>
  <c r="F31" i="7" l="1"/>
  <c r="F36" i="7"/>
  <c r="D36" i="7" l="1"/>
</calcChain>
</file>

<file path=xl/sharedStrings.xml><?xml version="1.0" encoding="utf-8"?>
<sst xmlns="http://schemas.openxmlformats.org/spreadsheetml/2006/main" count="48" uniqueCount="46">
  <si>
    <t>Revenu net</t>
  </si>
  <si>
    <t>Caisse-maladie et accidents</t>
  </si>
  <si>
    <t>Primes prévoyance liée 3a</t>
  </si>
  <si>
    <t>2ème pilier, caisse de pension</t>
  </si>
  <si>
    <t>Montants pris en compte dans le calcul du revenu déterminant</t>
  </si>
  <si>
    <t>Personnes imposées à la source</t>
  </si>
  <si>
    <t>Revenu brut soumis à l'impôt</t>
  </si>
  <si>
    <t>Fortune imposable</t>
  </si>
  <si>
    <t>Autres primes et cotisations</t>
  </si>
  <si>
    <t>familles mariées ou monoparentales</t>
  </si>
  <si>
    <t>Tarif à payer pour les parents</t>
  </si>
  <si>
    <t>Famille:</t>
  </si>
  <si>
    <t>TARIF PAR ENFANT</t>
  </si>
  <si>
    <t>A rajouter les postes suivants:</t>
  </si>
  <si>
    <t>(mettre les valeurs en positif)</t>
  </si>
  <si>
    <t>(seulement les montants positifs)</t>
  </si>
  <si>
    <t>remplir la première colonne en fonction des données de l'avis de taxation ou de la déclaration d'impôt</t>
  </si>
  <si>
    <t>RDETLimInf</t>
  </si>
  <si>
    <t>RDetLimSup</t>
  </si>
  <si>
    <t>TarifEEAT_2</t>
  </si>
  <si>
    <t>TarifEPAT_2</t>
  </si>
  <si>
    <t>code 4.115</t>
  </si>
  <si>
    <r>
      <t>1</t>
    </r>
    <r>
      <rPr>
        <b/>
        <vertAlign val="superscript"/>
        <sz val="11"/>
        <rFont val="Calibri"/>
        <family val="2"/>
        <scheme val="minor"/>
      </rPr>
      <t>er</t>
    </r>
    <r>
      <rPr>
        <b/>
        <sz val="11"/>
        <rFont val="Calibri"/>
        <family val="2"/>
        <scheme val="minor"/>
      </rPr>
      <t xml:space="preserve"> avis de taxation</t>
    </r>
  </si>
  <si>
    <r>
      <t>2</t>
    </r>
    <r>
      <rPr>
        <b/>
        <vertAlign val="superscript"/>
        <sz val="11"/>
        <rFont val="Calibri"/>
        <family val="2"/>
        <scheme val="minor"/>
      </rPr>
      <t>e</t>
    </r>
    <r>
      <rPr>
        <b/>
        <sz val="11"/>
        <rFont val="Calibri"/>
        <family val="2"/>
        <scheme val="minor"/>
      </rPr>
      <t xml:space="preserve"> avis de taxation</t>
    </r>
  </si>
  <si>
    <t>Calcul du tarif de l'accueil extrascolaire</t>
  </si>
  <si>
    <t>familles en concubinage</t>
  </si>
  <si>
    <t>FritaxEEAT_2</t>
  </si>
  <si>
    <t>FritaxEPAT_2</t>
  </si>
  <si>
    <t>Ces tarifs sont applicables aux enfants domiciliés dans la commune de Fribourg. Pour les enfants domiciliés hors commune, le tarif maximum est appliqué et une subvention peut être demandée à la commune de domicile.</t>
  </si>
  <si>
    <t>Ce tableau n'a qu'une valeur indicative.
Le tarif définitif est calculé par le secrétariat de l'accueil extrafamilial sur présentation des documents complets.</t>
  </si>
  <si>
    <r>
      <t xml:space="preserve">Dettes privées (insérer le revenu total)
</t>
    </r>
    <r>
      <rPr>
        <i/>
        <sz val="8"/>
        <color rgb="FFC00000"/>
        <rFont val="Calibri"/>
        <family val="2"/>
        <scheme val="minor"/>
      </rPr>
      <t>(part &gt; CHF 30'000.-)</t>
    </r>
  </si>
  <si>
    <r>
      <t xml:space="preserve">Frais d'immeubles privés (insérer le revenu total) 
</t>
    </r>
    <r>
      <rPr>
        <i/>
        <sz val="8"/>
        <color rgb="FFC00000"/>
        <rFont val="Calibri"/>
        <family val="2"/>
        <scheme val="minor"/>
      </rPr>
      <t>(part &gt; CHF 15'000.-)</t>
    </r>
  </si>
  <si>
    <r>
      <t xml:space="preserve">Personnes salariées/rentières </t>
    </r>
    <r>
      <rPr>
        <i/>
        <sz val="8"/>
        <rFont val="Calibri"/>
        <family val="2"/>
        <scheme val="minor"/>
      </rPr>
      <t>(2</t>
    </r>
    <r>
      <rPr>
        <i/>
        <vertAlign val="superscript"/>
        <sz val="8"/>
        <rFont val="Calibri"/>
        <family val="2"/>
        <scheme val="minor"/>
      </rPr>
      <t>e</t>
    </r>
    <r>
      <rPr>
        <i/>
        <sz val="8"/>
        <rFont val="Calibri"/>
        <family val="2"/>
        <scheme val="minor"/>
      </rPr>
      <t xml:space="preserve"> colonne revenu)</t>
    </r>
    <r>
      <rPr>
        <b/>
        <sz val="12"/>
        <rFont val="Calibri"/>
        <family val="2"/>
        <scheme val="minor"/>
      </rPr>
      <t xml:space="preserve">
</t>
    </r>
    <r>
      <rPr>
        <b/>
        <sz val="9"/>
        <rFont val="Calibri"/>
        <family val="2"/>
        <scheme val="minor"/>
      </rPr>
      <t xml:space="preserve">Pour les indépendants, veuillez vous adresser au secrétariat de l'AEF </t>
    </r>
  </si>
  <si>
    <r>
      <t xml:space="preserve">A rajouter la "fortune imposable" </t>
    </r>
    <r>
      <rPr>
        <i/>
        <sz val="8"/>
        <rFont val="Calibri"/>
        <family val="2"/>
        <scheme val="minor"/>
      </rPr>
      <t>(2</t>
    </r>
    <r>
      <rPr>
        <i/>
        <vertAlign val="superscript"/>
        <sz val="8"/>
        <rFont val="Calibri"/>
        <family val="2"/>
        <scheme val="minor"/>
      </rPr>
      <t xml:space="preserve">e </t>
    </r>
    <r>
      <rPr>
        <i/>
        <sz val="8"/>
        <rFont val="Calibri"/>
        <family val="2"/>
        <scheme val="minor"/>
      </rPr>
      <t>colonne fortune)</t>
    </r>
  </si>
  <si>
    <r>
      <t>Déduction enfant(s) à charge (- CHF 11'500.00 par enfant, dès le 2</t>
    </r>
    <r>
      <rPr>
        <vertAlign val="superscript"/>
        <sz val="12"/>
        <rFont val="Calibri"/>
        <family val="2"/>
        <scheme val="minor"/>
      </rPr>
      <t>e</t>
    </r>
    <r>
      <rPr>
        <sz val="12"/>
        <rFont val="Calibri"/>
        <family val="2"/>
        <scheme val="minor"/>
      </rPr>
      <t xml:space="preserve"> enfant à charge)</t>
    </r>
  </si>
  <si>
    <t>remplir les deux colonnes en fonction des données de l'avis de taxation ou de la déclaration d'impôt de chaque concubin</t>
  </si>
  <si>
    <r>
      <t xml:space="preserve">Nombre d'enfants à charge
</t>
    </r>
    <r>
      <rPr>
        <i/>
        <sz val="8"/>
        <rFont val="Calibri"/>
        <family val="2"/>
        <scheme val="minor"/>
      </rPr>
      <t>Inscrire le nombre actuel d'enfant(s) à charge</t>
    </r>
    <r>
      <rPr>
        <i/>
        <sz val="10"/>
        <rFont val="Calibri"/>
        <family val="2"/>
        <scheme val="minor"/>
      </rPr>
      <t xml:space="preserve"> </t>
    </r>
    <r>
      <rPr>
        <sz val="8"/>
        <rFont val="Wingdings"/>
        <charset val="2"/>
      </rPr>
      <t>à</t>
    </r>
    <r>
      <rPr>
        <b/>
        <sz val="12"/>
        <rFont val="Calibri"/>
        <family val="2"/>
        <scheme val="minor"/>
      </rPr>
      <t xml:space="preserve"> </t>
    </r>
  </si>
  <si>
    <r>
      <rPr>
        <i/>
        <sz val="8"/>
        <rFont val="Calibri"/>
        <family val="2"/>
        <scheme val="minor"/>
      </rPr>
      <t>Si l'avis de taxation n'est pas disponible,
utiliser la déclaration d'impôt, inscrire "1"</t>
    </r>
    <r>
      <rPr>
        <sz val="8"/>
        <rFont val="Wingdings"/>
        <charset val="2"/>
      </rPr>
      <t>à</t>
    </r>
  </si>
  <si>
    <r>
      <t xml:space="preserve">Réduction de primes </t>
    </r>
    <r>
      <rPr>
        <i/>
        <sz val="8"/>
        <color rgb="FFC00000"/>
        <rFont val="Calibri"/>
        <family val="2"/>
        <scheme val="minor"/>
      </rPr>
      <t>(déduite)</t>
    </r>
  </si>
  <si>
    <r>
      <rPr>
        <i/>
        <sz val="8"/>
        <rFont val="Calibri"/>
        <family val="2"/>
        <scheme val="minor"/>
      </rPr>
      <t>Indiquer l'année</t>
    </r>
    <r>
      <rPr>
        <b/>
        <sz val="10"/>
        <rFont val="Calibri"/>
        <family val="2"/>
        <scheme val="minor"/>
      </rPr>
      <t xml:space="preserve">
</t>
    </r>
    <r>
      <rPr>
        <sz val="8"/>
        <rFont val="Wingdings"/>
        <charset val="2"/>
      </rPr>
      <t>â</t>
    </r>
  </si>
  <si>
    <r>
      <t xml:space="preserve">Fortune imposable supérieur à CHF 0.-
</t>
    </r>
    <r>
      <rPr>
        <i/>
        <sz val="8"/>
        <color rgb="FFC00000"/>
        <rFont val="Calibri"/>
        <family val="2"/>
        <scheme val="minor"/>
      </rPr>
      <t>(un vingtième soit 5%)</t>
    </r>
  </si>
  <si>
    <r>
      <rPr>
        <i/>
        <sz val="8"/>
        <rFont val="Calibri"/>
        <family val="2"/>
        <scheme val="minor"/>
      </rPr>
      <t>Insérer le revenu total</t>
    </r>
    <r>
      <rPr>
        <i/>
        <sz val="8"/>
        <color rgb="FFC00000"/>
        <rFont val="Calibri"/>
        <family val="2"/>
        <scheme val="minor"/>
      </rPr>
      <t xml:space="preserve">
pris en compte à 80%</t>
    </r>
  </si>
  <si>
    <r>
      <t>1</t>
    </r>
    <r>
      <rPr>
        <b/>
        <vertAlign val="superscript"/>
        <sz val="11"/>
        <rFont val="Calibri"/>
        <family val="2"/>
        <scheme val="minor"/>
      </rPr>
      <t>er</t>
    </r>
    <r>
      <rPr>
        <b/>
        <sz val="11"/>
        <rFont val="Calibri"/>
        <family val="2"/>
        <scheme val="minor"/>
      </rPr>
      <t xml:space="preserve"> certificat de salaire</t>
    </r>
  </si>
  <si>
    <r>
      <t>2</t>
    </r>
    <r>
      <rPr>
        <b/>
        <vertAlign val="superscript"/>
        <sz val="11"/>
        <rFont val="Calibri"/>
        <family val="2"/>
        <scheme val="minor"/>
      </rPr>
      <t>e</t>
    </r>
    <r>
      <rPr>
        <b/>
        <sz val="11"/>
        <rFont val="Calibri"/>
        <family val="2"/>
        <scheme val="minor"/>
      </rPr>
      <t xml:space="preserve"> certificat de salaire</t>
    </r>
  </si>
  <si>
    <r>
      <t>L’avis de taxation à produire est celui notifié l’année précédant l’année durant laquelle l’enfant est placé (soit l'avis de taxation 2024 pour déterminer le tarif de l'année scolaire 2026-2027). Si celui-ci n’est pas disponible, les parents produisent, à titre provisoire, leur dernière déclaration d’impôt y relative (déclaration 2024). Le tarif appliqué provisoirement est alors majoré d'un échelon. Dès réception de l'avis de taxation, le tarif définitif est alors appliqué avec effet rétroactif au 1</t>
    </r>
    <r>
      <rPr>
        <i/>
        <vertAlign val="superscript"/>
        <sz val="10"/>
        <rFont val="Calibri"/>
        <family val="2"/>
        <scheme val="minor"/>
      </rPr>
      <t xml:space="preserve">er </t>
    </r>
    <r>
      <rPr>
        <i/>
        <sz val="10"/>
        <rFont val="Calibri"/>
        <family val="2"/>
        <scheme val="minor"/>
      </rPr>
      <t>août de l’année scolaire en cours.</t>
    </r>
  </si>
  <si>
    <t>Un émolument unique de CHF 50.- par enfant est facturé aux parents à l'ouverture de chaque nouveau dossier.
Les frais de repas de CHF 8.50 ne sont pas compris dans le tarif.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</si>
</sst>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 &quot;SFr.&quot;\ * #,##0.00_ ;_ &quot;SFr.&quot;\ * \-#,##0.00_ ;_ &quot;SFr.&quot;\ * &quot;-&quot;??_ ;_ @_ "/>
    <numFmt numFmtId="165" formatCode="0.0000"/>
    <numFmt numFmtId="166" formatCode="&quot;fr.&quot;\ #,##0"/>
    <numFmt numFmtId="167" formatCode="&quot;code &quot;0.000"/>
    <numFmt numFmtId="168" formatCode="[$CHF]\ #,##0"/>
    <numFmt numFmtId="169" formatCode="#,##0\ &quot;CHF&quot;"/>
    <numFmt numFmtId="170" formatCode="#,##0.00\ &quot;CHF&quot;"/>
    <numFmt numFmtId="171" formatCode="&quot;CHF&quot;\ 0.00&quot;/unité jusqu'à la 2H&quot;"/>
    <numFmt numFmtId="172" formatCode="&quot;CHF&quot;\ 0.00&quot;/unité de 3-8H&quot;"/>
    <numFmt numFmtId="173" formatCode="&quot;calcul interne&quot;\ &quot;CHF&quot;\ #,##0"/>
    <numFmt numFmtId="174" formatCode="\ &quot;CHF&quot;\ #,##0"/>
    <numFmt numFmtId="175" formatCode="\ \-\ &quot;CHF&quot;\ #,##0"/>
  </numFmts>
  <fonts count="26" x14ac:knownFonts="1">
    <font>
      <sz val="10"/>
      <name val="Arial"/>
    </font>
    <font>
      <sz val="10"/>
      <name val="Arial"/>
      <family val="2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Calibri"/>
      <family val="2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i/>
      <sz val="8"/>
      <name val="Calibri"/>
      <family val="2"/>
      <scheme val="minor"/>
    </font>
    <font>
      <i/>
      <sz val="11"/>
      <color rgb="FFC00000"/>
      <name val="Calibri"/>
      <family val="2"/>
      <scheme val="minor"/>
    </font>
    <font>
      <b/>
      <sz val="9"/>
      <name val="Calibri"/>
      <family val="2"/>
      <scheme val="minor"/>
    </font>
    <font>
      <i/>
      <sz val="8"/>
      <color rgb="FFC00000"/>
      <name val="Calibri"/>
      <family val="2"/>
      <scheme val="minor"/>
    </font>
    <font>
      <sz val="14"/>
      <color rgb="FFC00000"/>
      <name val="Calibri"/>
      <family val="2"/>
      <scheme val="minor"/>
    </font>
    <font>
      <i/>
      <vertAlign val="superscript"/>
      <sz val="8"/>
      <name val="Calibri"/>
      <family val="2"/>
      <scheme val="minor"/>
    </font>
    <font>
      <vertAlign val="superscript"/>
      <sz val="12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sz val="8"/>
      <name val="Wingdings"/>
      <charset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9F6FD"/>
        <bgColor indexed="22"/>
      </patternFill>
    </fill>
    <fill>
      <patternFill patternType="solid">
        <fgColor rgb="FFE9F6FD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2">
    <xf numFmtId="0" fontId="0" fillId="0" borderId="0" xfId="0"/>
    <xf numFmtId="0" fontId="4" fillId="0" borderId="0" xfId="0" applyFont="1"/>
    <xf numFmtId="169" fontId="0" fillId="0" borderId="0" xfId="0" applyNumberFormat="1"/>
    <xf numFmtId="170" fontId="0" fillId="0" borderId="0" xfId="0" applyNumberFormat="1"/>
    <xf numFmtId="0" fontId="7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horizontal="left" vertical="center" wrapText="1" indent="1"/>
    </xf>
    <xf numFmtId="0" fontId="8" fillId="0" borderId="0" xfId="0" applyFont="1" applyBorder="1" applyAlignment="1" applyProtection="1">
      <alignment horizontal="left" vertical="center" indent="1"/>
    </xf>
    <xf numFmtId="0" fontId="7" fillId="0" borderId="0" xfId="0" applyFont="1" applyFill="1" applyBorder="1" applyAlignment="1" applyProtection="1">
      <alignment horizontal="left" vertical="center" indent="1"/>
    </xf>
    <xf numFmtId="0" fontId="10" fillId="0" borderId="0" xfId="0" applyFont="1" applyAlignment="1" applyProtection="1">
      <alignment horizontal="left" vertical="center" wrapText="1" indent="1"/>
    </xf>
    <xf numFmtId="0" fontId="10" fillId="0" borderId="0" xfId="0" applyFont="1" applyAlignment="1" applyProtection="1">
      <alignment horizontal="left" vertical="center" indent="1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 indent="1"/>
    </xf>
    <xf numFmtId="0" fontId="9" fillId="0" borderId="0" xfId="0" applyFont="1" applyBorder="1" applyAlignment="1" applyProtection="1">
      <alignment horizontal="right" vertical="center" wrapText="1" indent="1"/>
    </xf>
    <xf numFmtId="0" fontId="13" fillId="0" borderId="32" xfId="0" applyFont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Alignment="1" applyProtection="1">
      <alignment vertical="center"/>
    </xf>
    <xf numFmtId="0" fontId="15" fillId="2" borderId="16" xfId="0" applyFont="1" applyFill="1" applyBorder="1" applyAlignment="1" applyProtection="1">
      <alignment horizontal="right" vertical="center" wrapText="1" indent="1"/>
    </xf>
    <xf numFmtId="0" fontId="15" fillId="2" borderId="17" xfId="0" applyFont="1" applyFill="1" applyBorder="1" applyAlignment="1" applyProtection="1">
      <alignment horizontal="right" vertical="center" wrapText="1" indent="1"/>
    </xf>
    <xf numFmtId="167" fontId="3" fillId="0" borderId="7" xfId="0" applyNumberFormat="1" applyFont="1" applyFill="1" applyBorder="1" applyAlignment="1" applyProtection="1">
      <alignment horizontal="right" vertical="center" indent="1"/>
    </xf>
    <xf numFmtId="168" fontId="2" fillId="0" borderId="9" xfId="1" applyNumberFormat="1" applyFont="1" applyFill="1" applyBorder="1" applyAlignment="1" applyProtection="1">
      <alignment horizontal="right" vertical="center" indent="1"/>
    </xf>
    <xf numFmtId="166" fontId="2" fillId="2" borderId="9" xfId="1" applyNumberFormat="1" applyFont="1" applyFill="1" applyBorder="1" applyAlignment="1" applyProtection="1">
      <alignment horizontal="right" vertical="center" indent="1"/>
    </xf>
    <xf numFmtId="0" fontId="3" fillId="0" borderId="7" xfId="0" applyFont="1" applyFill="1" applyBorder="1" applyAlignment="1" applyProtection="1">
      <alignment horizontal="right" vertical="center" wrapText="1" indent="1"/>
    </xf>
    <xf numFmtId="0" fontId="3" fillId="0" borderId="10" xfId="0" applyFont="1" applyFill="1" applyBorder="1" applyAlignment="1" applyProtection="1">
      <alignment horizontal="right" vertical="center" wrapText="1" indent="1"/>
    </xf>
    <xf numFmtId="0" fontId="2" fillId="0" borderId="24" xfId="0" applyFont="1" applyFill="1" applyBorder="1" applyAlignment="1" applyProtection="1">
      <alignment vertical="center" wrapText="1"/>
    </xf>
    <xf numFmtId="0" fontId="8" fillId="0" borderId="24" xfId="0" applyFont="1" applyFill="1" applyBorder="1" applyAlignment="1" applyProtection="1">
      <alignment horizontal="left" vertical="center" indent="1"/>
    </xf>
    <xf numFmtId="166" fontId="8" fillId="0" borderId="24" xfId="0" applyNumberFormat="1" applyFont="1" applyFill="1" applyBorder="1" applyAlignment="1" applyProtection="1">
      <alignment horizontal="right" vertical="center" indent="1"/>
    </xf>
    <xf numFmtId="167" fontId="3" fillId="3" borderId="7" xfId="0" applyNumberFormat="1" applyFont="1" applyFill="1" applyBorder="1" applyAlignment="1" applyProtection="1">
      <alignment horizontal="left" vertical="center" indent="2"/>
    </xf>
    <xf numFmtId="166" fontId="3" fillId="3" borderId="8" xfId="0" applyNumberFormat="1" applyFont="1" applyFill="1" applyBorder="1" applyAlignment="1" applyProtection="1">
      <alignment horizontal="right" vertical="center" indent="1"/>
    </xf>
    <xf numFmtId="166" fontId="2" fillId="3" borderId="9" xfId="1" applyNumberFormat="1" applyFont="1" applyFill="1" applyBorder="1" applyAlignment="1" applyProtection="1">
      <alignment horizontal="right" vertical="center" indent="1"/>
    </xf>
    <xf numFmtId="173" fontId="12" fillId="0" borderId="24" xfId="0" applyNumberFormat="1" applyFont="1" applyFill="1" applyBorder="1" applyAlignment="1" applyProtection="1">
      <alignment horizontal="right" vertical="center" wrapText="1" indent="1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0" fontId="14" fillId="4" borderId="1" xfId="0" applyFont="1" applyFill="1" applyBorder="1" applyAlignment="1" applyProtection="1">
      <alignment horizontal="center" vertical="center"/>
      <protection locked="0"/>
    </xf>
    <xf numFmtId="168" fontId="3" fillId="5" borderId="8" xfId="0" applyNumberFormat="1" applyFont="1" applyFill="1" applyBorder="1" applyAlignment="1" applyProtection="1">
      <alignment horizontal="right" vertical="center" indent="1"/>
      <protection locked="0"/>
    </xf>
    <xf numFmtId="172" fontId="12" fillId="0" borderId="31" xfId="0" applyNumberFormat="1" applyFont="1" applyFill="1" applyBorder="1" applyAlignment="1" applyProtection="1">
      <alignment horizontal="right" vertical="center" indent="1"/>
    </xf>
    <xf numFmtId="174" fontId="2" fillId="2" borderId="12" xfId="0" applyNumberFormat="1" applyFont="1" applyFill="1" applyBorder="1" applyAlignment="1" applyProtection="1">
      <alignment horizontal="right" vertical="center" indent="1"/>
    </xf>
    <xf numFmtId="174" fontId="8" fillId="2" borderId="12" xfId="0" applyNumberFormat="1" applyFont="1" applyFill="1" applyBorder="1" applyAlignment="1" applyProtection="1">
      <alignment horizontal="right" vertical="center" indent="1"/>
    </xf>
    <xf numFmtId="168" fontId="21" fillId="0" borderId="9" xfId="1" applyNumberFormat="1" applyFont="1" applyFill="1" applyBorder="1" applyAlignment="1" applyProtection="1">
      <alignment horizontal="right" vertical="center" indent="1"/>
    </xf>
    <xf numFmtId="0" fontId="11" fillId="0" borderId="0" xfId="0" applyFont="1" applyFill="1" applyBorder="1" applyAlignment="1" applyProtection="1">
      <alignment horizontal="center" wrapText="1"/>
      <protection locked="0"/>
    </xf>
    <xf numFmtId="175" fontId="3" fillId="5" borderId="8" xfId="0" applyNumberFormat="1" applyFont="1" applyFill="1" applyBorder="1" applyAlignment="1" applyProtection="1">
      <alignment horizontal="right" vertical="center" indent="1"/>
      <protection locked="0"/>
    </xf>
    <xf numFmtId="175" fontId="21" fillId="0" borderId="9" xfId="1" applyNumberFormat="1" applyFont="1" applyFill="1" applyBorder="1" applyAlignment="1" applyProtection="1">
      <alignment horizontal="right" vertical="center" indent="1"/>
    </xf>
    <xf numFmtId="0" fontId="15" fillId="2" borderId="16" xfId="0" applyFont="1" applyFill="1" applyBorder="1" applyAlignment="1" applyProtection="1">
      <alignment horizontal="center" vertical="center" wrapText="1"/>
    </xf>
    <xf numFmtId="165" fontId="17" fillId="3" borderId="8" xfId="0" applyNumberFormat="1" applyFont="1" applyFill="1" applyBorder="1" applyAlignment="1" applyProtection="1">
      <alignment horizontal="right" vertical="center" wrapText="1" indent="1"/>
    </xf>
    <xf numFmtId="171" fontId="12" fillId="0" borderId="30" xfId="0" applyNumberFormat="1" applyFont="1" applyFill="1" applyBorder="1" applyAlignment="1" applyProtection="1">
      <alignment horizontal="right" vertical="center" indent="2"/>
    </xf>
    <xf numFmtId="171" fontId="12" fillId="0" borderId="29" xfId="0" applyNumberFormat="1" applyFont="1" applyFill="1" applyBorder="1" applyAlignment="1" applyProtection="1">
      <alignment horizontal="right" vertical="center" indent="2"/>
    </xf>
    <xf numFmtId="165" fontId="17" fillId="0" borderId="22" xfId="0" applyNumberFormat="1" applyFont="1" applyFill="1" applyBorder="1" applyAlignment="1" applyProtection="1">
      <alignment horizontal="right" vertical="center" wrapText="1" indent="1"/>
    </xf>
    <xf numFmtId="165" fontId="17" fillId="0" borderId="23" xfId="0" applyNumberFormat="1" applyFont="1" applyFill="1" applyBorder="1" applyAlignment="1" applyProtection="1">
      <alignment horizontal="right" vertical="center" wrapText="1" indent="1"/>
    </xf>
    <xf numFmtId="166" fontId="9" fillId="2" borderId="22" xfId="0" applyNumberFormat="1" applyFont="1" applyFill="1" applyBorder="1" applyAlignment="1" applyProtection="1">
      <alignment horizontal="center" vertical="center"/>
    </xf>
    <xf numFmtId="166" fontId="9" fillId="2" borderId="23" xfId="0" applyNumberFormat="1" applyFont="1" applyFill="1" applyBorder="1" applyAlignment="1" applyProtection="1">
      <alignment horizontal="center" vertical="center"/>
    </xf>
    <xf numFmtId="0" fontId="18" fillId="0" borderId="24" xfId="0" applyFont="1" applyFill="1" applyBorder="1" applyAlignment="1" applyProtection="1">
      <alignment horizontal="center" vertical="center" wrapText="1"/>
    </xf>
    <xf numFmtId="0" fontId="18" fillId="0" borderId="24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 wrapText="1" indent="1"/>
    </xf>
    <xf numFmtId="0" fontId="6" fillId="5" borderId="2" xfId="0" applyFont="1" applyFill="1" applyBorder="1" applyAlignment="1" applyProtection="1">
      <alignment horizontal="left" vertical="center" wrapText="1" indent="1"/>
      <protection locked="0"/>
    </xf>
    <xf numFmtId="0" fontId="6" fillId="5" borderId="24" xfId="0" applyFont="1" applyFill="1" applyBorder="1" applyAlignment="1" applyProtection="1">
      <alignment horizontal="left" vertical="center" wrapText="1" indent="1"/>
      <protection locked="0"/>
    </xf>
    <xf numFmtId="0" fontId="6" fillId="5" borderId="3" xfId="0" applyFont="1" applyFill="1" applyBorder="1" applyAlignment="1" applyProtection="1">
      <alignment horizontal="left" vertical="center" wrapText="1" indent="1"/>
      <protection locked="0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5" xfId="0" applyFont="1" applyFill="1" applyBorder="1" applyAlignment="1" applyProtection="1">
      <alignment horizontal="center" vertical="center"/>
    </xf>
    <xf numFmtId="0" fontId="11" fillId="0" borderId="19" xfId="0" applyFont="1" applyFill="1" applyBorder="1" applyAlignment="1" applyProtection="1">
      <alignment horizontal="left" vertical="center" indent="1"/>
    </xf>
    <xf numFmtId="0" fontId="11" fillId="0" borderId="20" xfId="0" applyFont="1" applyFill="1" applyBorder="1" applyAlignment="1" applyProtection="1">
      <alignment horizontal="left" vertical="center" indent="1"/>
    </xf>
    <xf numFmtId="0" fontId="11" fillId="0" borderId="25" xfId="0" applyFont="1" applyFill="1" applyBorder="1" applyAlignment="1" applyProtection="1">
      <alignment horizontal="left" vertical="center" indent="1"/>
    </xf>
    <xf numFmtId="0" fontId="11" fillId="0" borderId="13" xfId="0" applyFont="1" applyFill="1" applyBorder="1" applyAlignment="1" applyProtection="1">
      <alignment horizontal="left" vertical="center" indent="1"/>
    </xf>
    <xf numFmtId="0" fontId="11" fillId="0" borderId="27" xfId="0" applyFont="1" applyFill="1" applyBorder="1" applyAlignment="1" applyProtection="1">
      <alignment horizontal="left" vertical="center" indent="1"/>
    </xf>
    <xf numFmtId="0" fontId="11" fillId="0" borderId="28" xfId="0" applyFont="1" applyFill="1" applyBorder="1" applyAlignment="1" applyProtection="1">
      <alignment horizontal="left" vertical="center" indent="1"/>
    </xf>
    <xf numFmtId="0" fontId="7" fillId="0" borderId="0" xfId="0" applyFont="1" applyAlignment="1" applyProtection="1">
      <alignment horizontal="left" vertical="center"/>
    </xf>
    <xf numFmtId="0" fontId="8" fillId="2" borderId="2" xfId="0" applyFont="1" applyFill="1" applyBorder="1" applyAlignment="1" applyProtection="1">
      <alignment horizontal="right" vertical="center" indent="1"/>
    </xf>
    <xf numFmtId="0" fontId="8" fillId="2" borderId="24" xfId="0" applyFont="1" applyFill="1" applyBorder="1" applyAlignment="1" applyProtection="1">
      <alignment horizontal="right" vertical="center" indent="1"/>
    </xf>
    <xf numFmtId="0" fontId="8" fillId="2" borderId="33" xfId="0" applyFont="1" applyFill="1" applyBorder="1" applyAlignment="1" applyProtection="1">
      <alignment horizontal="right" vertical="center" indent="1"/>
    </xf>
    <xf numFmtId="0" fontId="3" fillId="2" borderId="11" xfId="0" applyFont="1" applyFill="1" applyBorder="1" applyAlignment="1" applyProtection="1">
      <alignment horizontal="left" vertical="center" indent="1"/>
    </xf>
    <xf numFmtId="0" fontId="3" fillId="2" borderId="15" xfId="0" applyFont="1" applyFill="1" applyBorder="1" applyAlignment="1" applyProtection="1">
      <alignment horizontal="left" vertical="center" indent="1"/>
    </xf>
    <xf numFmtId="0" fontId="10" fillId="2" borderId="4" xfId="0" applyFont="1" applyFill="1" applyBorder="1" applyAlignment="1" applyProtection="1">
      <alignment horizontal="left" vertical="center" wrapText="1" indent="1"/>
    </xf>
    <xf numFmtId="0" fontId="10" fillId="2" borderId="18" xfId="0" applyFont="1" applyFill="1" applyBorder="1" applyAlignment="1" applyProtection="1">
      <alignment horizontal="left" vertical="center" wrapText="1" indent="1"/>
    </xf>
    <xf numFmtId="0" fontId="10" fillId="2" borderId="21" xfId="0" applyFont="1" applyFill="1" applyBorder="1" applyAlignment="1" applyProtection="1">
      <alignment horizontal="left" vertical="center" wrapText="1" indent="1"/>
    </xf>
    <xf numFmtId="0" fontId="20" fillId="0" borderId="22" xfId="0" applyFont="1" applyFill="1" applyBorder="1" applyAlignment="1" applyProtection="1">
      <alignment horizontal="right" vertical="center" wrapText="1" indent="1"/>
    </xf>
    <xf numFmtId="0" fontId="20" fillId="0" borderId="23" xfId="0" applyFont="1" applyFill="1" applyBorder="1" applyAlignment="1" applyProtection="1">
      <alignment horizontal="right" vertical="center" wrapText="1" indent="1"/>
    </xf>
    <xf numFmtId="0" fontId="2" fillId="0" borderId="24" xfId="0" applyFont="1" applyFill="1" applyBorder="1" applyAlignment="1" applyProtection="1">
      <alignment vertical="center" wrapText="1"/>
    </xf>
    <xf numFmtId="167" fontId="3" fillId="2" borderId="14" xfId="0" applyNumberFormat="1" applyFont="1" applyFill="1" applyBorder="1" applyAlignment="1" applyProtection="1">
      <alignment horizontal="left" vertical="center" indent="1"/>
    </xf>
    <xf numFmtId="167" fontId="3" fillId="2" borderId="26" xfId="0" applyNumberFormat="1" applyFont="1" applyFill="1" applyBorder="1" applyAlignment="1" applyProtection="1">
      <alignment horizontal="left" vertical="center" indent="1"/>
    </xf>
    <xf numFmtId="167" fontId="3" fillId="2" borderId="23" xfId="0" applyNumberFormat="1" applyFont="1" applyFill="1" applyBorder="1" applyAlignment="1" applyProtection="1">
      <alignment horizontal="left" vertical="center" indent="1"/>
    </xf>
    <xf numFmtId="0" fontId="9" fillId="0" borderId="0" xfId="0" applyFont="1" applyBorder="1" applyAlignment="1" applyProtection="1">
      <alignment horizontal="center" vertical="top" wrapText="1"/>
    </xf>
    <xf numFmtId="0" fontId="9" fillId="0" borderId="0" xfId="0" applyFont="1" applyBorder="1" applyAlignment="1" applyProtection="1">
      <alignment horizontal="center" vertical="top"/>
    </xf>
    <xf numFmtId="0" fontId="9" fillId="0" borderId="0" xfId="0" applyFont="1" applyAlignment="1" applyProtection="1">
      <alignment horizontal="center" wrapText="1"/>
    </xf>
    <xf numFmtId="0" fontId="7" fillId="0" borderId="0" xfId="0" applyFont="1" applyFill="1" applyBorder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 indent="1"/>
    </xf>
    <xf numFmtId="0" fontId="9" fillId="0" borderId="0" xfId="0" applyFont="1" applyAlignment="1" applyProtection="1">
      <alignment horizontal="left" vertical="center" wrapText="1" indent="1"/>
    </xf>
    <xf numFmtId="0" fontId="10" fillId="0" borderId="0" xfId="0" applyFont="1" applyAlignment="1" applyProtection="1">
      <alignment horizontal="right" vertical="center" wrapText="1" indent="1"/>
    </xf>
    <xf numFmtId="0" fontId="10" fillId="0" borderId="32" xfId="0" applyFont="1" applyBorder="1" applyAlignment="1" applyProtection="1">
      <alignment horizontal="right" vertical="center" wrapText="1" indent="1"/>
    </xf>
    <xf numFmtId="0" fontId="17" fillId="0" borderId="0" xfId="0" applyFont="1" applyBorder="1" applyAlignment="1" applyProtection="1">
      <alignment horizontal="right" vertical="center" wrapText="1" indent="1"/>
    </xf>
    <xf numFmtId="0" fontId="12" fillId="0" borderId="0" xfId="0" applyFont="1" applyBorder="1" applyAlignment="1" applyProtection="1">
      <alignment horizontal="right" vertical="center" wrapText="1" indent="1"/>
    </xf>
    <xf numFmtId="0" fontId="5" fillId="0" borderId="6" xfId="0" applyFont="1" applyBorder="1" applyAlignment="1" applyProtection="1">
      <alignment horizontal="left" vertical="center" wrapText="1" indent="1"/>
    </xf>
    <xf numFmtId="0" fontId="9" fillId="0" borderId="0" xfId="0" applyFont="1" applyBorder="1" applyAlignment="1" applyProtection="1">
      <alignment horizontal="left" vertical="center" wrapText="1" inden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E9F6FD"/>
      <color rgb="FFC6E9F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66675</xdr:colOff>
      <xdr:row>2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0"/>
          <a:ext cx="6591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66675</xdr:colOff>
      <xdr:row>0</xdr:row>
      <xdr:rowOff>190500</xdr:rowOff>
    </xdr:from>
    <xdr:to>
      <xdr:col>5</xdr:col>
      <xdr:colOff>2300867</xdr:colOff>
      <xdr:row>0</xdr:row>
      <xdr:rowOff>1083841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190500"/>
          <a:ext cx="2234192" cy="8933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F42"/>
  <sheetViews>
    <sheetView tabSelected="1" showRuler="0" topLeftCell="A2" zoomScaleNormal="100" workbookViewId="0">
      <selection activeCell="B2" sqref="B2:F2"/>
    </sheetView>
  </sheetViews>
  <sheetFormatPr baseColWidth="10" defaultColWidth="11.42578125" defaultRowHeight="24.95" customHeight="1" x14ac:dyDescent="0.2"/>
  <cols>
    <col min="1" max="1" width="20.7109375" style="4" customWidth="1"/>
    <col min="2" max="2" width="17.42578125" style="4" customWidth="1"/>
    <col min="3" max="3" width="17" style="4" customWidth="1"/>
    <col min="4" max="4" width="24" style="4" customWidth="1"/>
    <col min="5" max="5" width="24" style="11" customWidth="1"/>
    <col min="6" max="6" width="35.140625" style="4" customWidth="1"/>
    <col min="7" max="16384" width="11.42578125" style="4"/>
  </cols>
  <sheetData>
    <row r="1" spans="1:6" ht="95.25" customHeight="1" x14ac:dyDescent="0.2">
      <c r="A1" s="53" t="s">
        <v>24</v>
      </c>
      <c r="B1" s="53"/>
      <c r="C1" s="53"/>
      <c r="D1" s="53"/>
      <c r="E1" s="53"/>
      <c r="F1" s="53"/>
    </row>
    <row r="2" spans="1:6" ht="24.95" customHeight="1" x14ac:dyDescent="0.2">
      <c r="A2" s="5" t="s">
        <v>11</v>
      </c>
      <c r="B2" s="54"/>
      <c r="C2" s="55"/>
      <c r="D2" s="55"/>
      <c r="E2" s="55"/>
      <c r="F2" s="56"/>
    </row>
    <row r="3" spans="1:6" ht="5.0999999999999996" customHeight="1" x14ac:dyDescent="0.2">
      <c r="A3" s="6"/>
      <c r="B3" s="7"/>
      <c r="C3" s="7"/>
      <c r="D3" s="83"/>
      <c r="E3" s="83"/>
      <c r="F3" s="83"/>
    </row>
    <row r="4" spans="1:6" ht="66.75" customHeight="1" x14ac:dyDescent="0.2">
      <c r="A4" s="85" t="s">
        <v>44</v>
      </c>
      <c r="B4" s="85"/>
      <c r="C4" s="85"/>
      <c r="D4" s="85"/>
      <c r="E4" s="85"/>
      <c r="F4" s="85"/>
    </row>
    <row r="5" spans="1:6" ht="9.9499999999999993" customHeight="1" x14ac:dyDescent="0.2">
      <c r="A5" s="8"/>
      <c r="B5" s="9"/>
      <c r="C5" s="10"/>
    </row>
    <row r="6" spans="1:6" ht="15" customHeight="1" x14ac:dyDescent="0.2">
      <c r="A6" s="84" t="s">
        <v>9</v>
      </c>
      <c r="B6" s="84"/>
      <c r="C6" s="65" t="s">
        <v>16</v>
      </c>
      <c r="D6" s="65"/>
      <c r="E6" s="65"/>
      <c r="F6" s="65"/>
    </row>
    <row r="7" spans="1:6" ht="15" customHeight="1" x14ac:dyDescent="0.2">
      <c r="A7" s="84" t="s">
        <v>25</v>
      </c>
      <c r="B7" s="84"/>
      <c r="C7" s="65" t="s">
        <v>35</v>
      </c>
      <c r="D7" s="65"/>
      <c r="E7" s="65"/>
      <c r="F7" s="65"/>
    </row>
    <row r="8" spans="1:6" ht="9.9499999999999993" customHeight="1" x14ac:dyDescent="0.2">
      <c r="A8" s="12"/>
      <c r="B8" s="12"/>
      <c r="C8" s="11"/>
      <c r="D8" s="11"/>
      <c r="F8" s="11"/>
    </row>
    <row r="9" spans="1:6" ht="42" customHeight="1" x14ac:dyDescent="0.15">
      <c r="A9" s="86" t="s">
        <v>36</v>
      </c>
      <c r="B9" s="87"/>
      <c r="C9" s="33"/>
      <c r="D9" s="90"/>
      <c r="E9" s="91"/>
      <c r="F9" s="40" t="s">
        <v>39</v>
      </c>
    </row>
    <row r="10" spans="1:6" ht="9.9499999999999993" customHeight="1" x14ac:dyDescent="0.2">
      <c r="A10" s="8"/>
      <c r="B10" s="9"/>
      <c r="C10" s="10"/>
    </row>
    <row r="11" spans="1:6" ht="35.25" customHeight="1" x14ac:dyDescent="0.2">
      <c r="A11" s="88" t="s">
        <v>37</v>
      </c>
      <c r="B11" s="89"/>
      <c r="C11" s="33">
        <v>0</v>
      </c>
      <c r="D11" s="13"/>
      <c r="E11" s="14" t="str">
        <f>IF(C11=0,"AVIS de TAXATION","Déclaration d'impôt")</f>
        <v>AVIS de TAXATION</v>
      </c>
      <c r="F11" s="34"/>
    </row>
    <row r="12" spans="1:6" s="18" customFormat="1" ht="5.0999999999999996" customHeight="1" x14ac:dyDescent="0.2">
      <c r="A12" s="15"/>
      <c r="B12" s="15"/>
      <c r="C12" s="15"/>
      <c r="D12" s="16"/>
      <c r="E12" s="17"/>
    </row>
    <row r="13" spans="1:6" s="18" customFormat="1" ht="57" customHeight="1" x14ac:dyDescent="0.2">
      <c r="A13" s="71" t="s">
        <v>32</v>
      </c>
      <c r="B13" s="72"/>
      <c r="C13" s="73"/>
      <c r="D13" s="19" t="s">
        <v>22</v>
      </c>
      <c r="E13" s="19" t="s">
        <v>23</v>
      </c>
      <c r="F13" s="20" t="s">
        <v>4</v>
      </c>
    </row>
    <row r="14" spans="1:6" s="18" customFormat="1" ht="24.95" customHeight="1" x14ac:dyDescent="0.2">
      <c r="A14" s="21">
        <v>4.91</v>
      </c>
      <c r="B14" s="47" t="s">
        <v>0</v>
      </c>
      <c r="C14" s="48"/>
      <c r="D14" s="35">
        <v>0</v>
      </c>
      <c r="E14" s="35">
        <v>0</v>
      </c>
      <c r="F14" s="22">
        <f>D14+E14</f>
        <v>0</v>
      </c>
    </row>
    <row r="15" spans="1:6" s="18" customFormat="1" ht="27" customHeight="1" x14ac:dyDescent="0.2">
      <c r="A15" s="77" t="s">
        <v>13</v>
      </c>
      <c r="B15" s="78"/>
      <c r="C15" s="79"/>
      <c r="D15" s="49" t="s">
        <v>14</v>
      </c>
      <c r="E15" s="50"/>
      <c r="F15" s="23"/>
    </row>
    <row r="16" spans="1:6" s="18" customFormat="1" ht="24.95" customHeight="1" x14ac:dyDescent="0.2">
      <c r="A16" s="21">
        <v>4.1100000000000003</v>
      </c>
      <c r="B16" s="47" t="s">
        <v>1</v>
      </c>
      <c r="C16" s="48"/>
      <c r="D16" s="35">
        <v>0</v>
      </c>
      <c r="E16" s="35">
        <v>0</v>
      </c>
      <c r="F16" s="22">
        <f t="shared" ref="F16:F19" si="0">D16+E16</f>
        <v>0</v>
      </c>
    </row>
    <row r="17" spans="1:6" s="18" customFormat="1" ht="24.95" customHeight="1" x14ac:dyDescent="0.2">
      <c r="A17" s="21" t="s">
        <v>21</v>
      </c>
      <c r="B17" s="47" t="s">
        <v>38</v>
      </c>
      <c r="C17" s="48"/>
      <c r="D17" s="41">
        <v>0</v>
      </c>
      <c r="E17" s="41">
        <v>0</v>
      </c>
      <c r="F17" s="42">
        <f>D17+E17</f>
        <v>0</v>
      </c>
    </row>
    <row r="18" spans="1:6" s="18" customFormat="1" ht="24.95" customHeight="1" x14ac:dyDescent="0.2">
      <c r="A18" s="21">
        <v>4.12</v>
      </c>
      <c r="B18" s="47" t="s">
        <v>8</v>
      </c>
      <c r="C18" s="48"/>
      <c r="D18" s="35">
        <v>0</v>
      </c>
      <c r="E18" s="35">
        <v>0</v>
      </c>
      <c r="F18" s="22">
        <f t="shared" si="0"/>
        <v>0</v>
      </c>
    </row>
    <row r="19" spans="1:6" s="18" customFormat="1" ht="24.95" customHeight="1" x14ac:dyDescent="0.2">
      <c r="A19" s="21">
        <v>4.13</v>
      </c>
      <c r="B19" s="47" t="s">
        <v>2</v>
      </c>
      <c r="C19" s="48"/>
      <c r="D19" s="35">
        <v>0</v>
      </c>
      <c r="E19" s="35">
        <v>0</v>
      </c>
      <c r="F19" s="22">
        <f t="shared" si="0"/>
        <v>0</v>
      </c>
    </row>
    <row r="20" spans="1:6" s="18" customFormat="1" ht="24.95" customHeight="1" x14ac:dyDescent="0.2">
      <c r="A20" s="21">
        <v>4.1399999999999997</v>
      </c>
      <c r="B20" s="47" t="s">
        <v>3</v>
      </c>
      <c r="C20" s="48"/>
      <c r="D20" s="35">
        <v>0</v>
      </c>
      <c r="E20" s="35">
        <v>0</v>
      </c>
      <c r="F20" s="22">
        <f>D20+E20</f>
        <v>0</v>
      </c>
    </row>
    <row r="21" spans="1:6" s="18" customFormat="1" ht="29.25" customHeight="1" x14ac:dyDescent="0.2">
      <c r="A21" s="21">
        <v>4.21</v>
      </c>
      <c r="B21" s="47" t="s">
        <v>30</v>
      </c>
      <c r="C21" s="48"/>
      <c r="D21" s="35">
        <v>0</v>
      </c>
      <c r="E21" s="35">
        <v>0</v>
      </c>
      <c r="F21" s="39">
        <f>IF((D21+E21)&gt;30000,((D21+E21)-30000),0)</f>
        <v>0</v>
      </c>
    </row>
    <row r="22" spans="1:6" s="18" customFormat="1" ht="24.95" customHeight="1" x14ac:dyDescent="0.2">
      <c r="A22" s="21">
        <v>4.3099999999999996</v>
      </c>
      <c r="B22" s="47" t="s">
        <v>31</v>
      </c>
      <c r="C22" s="48"/>
      <c r="D22" s="35">
        <v>0</v>
      </c>
      <c r="E22" s="35">
        <v>0</v>
      </c>
      <c r="F22" s="39">
        <f>IF((D22+E22)&gt;15000,((D22+E22)-15000),0)</f>
        <v>0</v>
      </c>
    </row>
    <row r="23" spans="1:6" s="18" customFormat="1" ht="27" customHeight="1" x14ac:dyDescent="0.2">
      <c r="A23" s="77" t="s">
        <v>33</v>
      </c>
      <c r="B23" s="78"/>
      <c r="C23" s="79"/>
      <c r="D23" s="49" t="s">
        <v>15</v>
      </c>
      <c r="E23" s="50"/>
      <c r="F23" s="23"/>
    </row>
    <row r="24" spans="1:6" s="18" customFormat="1" ht="24.95" customHeight="1" x14ac:dyDescent="0.2">
      <c r="A24" s="21">
        <v>7.91</v>
      </c>
      <c r="B24" s="47" t="s">
        <v>40</v>
      </c>
      <c r="C24" s="48"/>
      <c r="D24" s="35">
        <v>0</v>
      </c>
      <c r="E24" s="35">
        <v>0</v>
      </c>
      <c r="F24" s="39">
        <f>IF((D24+E24)&gt;0,(D24+E24)*5%,0)</f>
        <v>0</v>
      </c>
    </row>
    <row r="25" spans="1:6" s="18" customFormat="1" ht="24.95" customHeight="1" x14ac:dyDescent="0.2">
      <c r="A25" s="76"/>
      <c r="B25" s="76"/>
      <c r="C25" s="76"/>
      <c r="D25" s="76"/>
      <c r="E25" s="76"/>
      <c r="F25" s="76"/>
    </row>
    <row r="26" spans="1:6" s="18" customFormat="1" ht="57" customHeight="1" x14ac:dyDescent="0.2">
      <c r="A26" s="71" t="s">
        <v>5</v>
      </c>
      <c r="B26" s="72"/>
      <c r="C26" s="73"/>
      <c r="D26" s="43" t="s">
        <v>42</v>
      </c>
      <c r="E26" s="43" t="s">
        <v>43</v>
      </c>
      <c r="F26" s="20" t="s">
        <v>4</v>
      </c>
    </row>
    <row r="27" spans="1:6" s="18" customFormat="1" ht="35.1" customHeight="1" x14ac:dyDescent="0.2">
      <c r="A27" s="24" t="s">
        <v>6</v>
      </c>
      <c r="B27" s="74" t="s">
        <v>41</v>
      </c>
      <c r="C27" s="75"/>
      <c r="D27" s="35">
        <v>0</v>
      </c>
      <c r="E27" s="35">
        <v>0</v>
      </c>
      <c r="F27" s="39">
        <f>(D27+E27)*0.8</f>
        <v>0</v>
      </c>
    </row>
    <row r="28" spans="1:6" s="18" customFormat="1" ht="35.1" customHeight="1" x14ac:dyDescent="0.2">
      <c r="A28" s="25" t="s">
        <v>7</v>
      </c>
      <c r="B28" s="47" t="s">
        <v>40</v>
      </c>
      <c r="C28" s="48"/>
      <c r="D28" s="35">
        <v>0</v>
      </c>
      <c r="E28" s="35">
        <v>0</v>
      </c>
      <c r="F28" s="39">
        <f>IF((D28+E28)&gt;0,(D28+E28)*5%,0)</f>
        <v>0</v>
      </c>
    </row>
    <row r="29" spans="1:6" s="18" customFormat="1" ht="24.95" customHeight="1" x14ac:dyDescent="0.2">
      <c r="A29" s="76"/>
      <c r="B29" s="76"/>
      <c r="C29" s="76"/>
      <c r="D29" s="76"/>
      <c r="E29" s="76"/>
      <c r="F29" s="76"/>
    </row>
    <row r="30" spans="1:6" s="18" customFormat="1" ht="24.95" customHeight="1" x14ac:dyDescent="0.2">
      <c r="A30" s="69" t="s">
        <v>34</v>
      </c>
      <c r="B30" s="70"/>
      <c r="C30" s="70"/>
      <c r="D30" s="70"/>
      <c r="E30" s="70"/>
      <c r="F30" s="37">
        <f>IF(C9&gt;=2,(C9-1)*-11500,0)</f>
        <v>0</v>
      </c>
    </row>
    <row r="31" spans="1:6" s="18" customFormat="1" ht="24.95" customHeight="1" x14ac:dyDescent="0.2">
      <c r="A31" s="26"/>
      <c r="B31" s="26"/>
      <c r="C31" s="26"/>
      <c r="D31" s="26"/>
      <c r="E31" s="26"/>
      <c r="F31" s="32">
        <f>SUM(F14:F24,F27:F28,F30)-(F17*2)</f>
        <v>0</v>
      </c>
    </row>
    <row r="32" spans="1:6" s="18" customFormat="1" ht="24.95" customHeight="1" x14ac:dyDescent="0.2">
      <c r="A32" s="66" t="str">
        <f>IF(C11=1,"REVENU déterminant pour le tarif:  base déclaration d'impôt","REVENU déterminant pour le tarif:  base AVIS DE TAXATION")</f>
        <v>REVENU déterminant pour le tarif:  base AVIS DE TAXATION</v>
      </c>
      <c r="B32" s="67"/>
      <c r="C32" s="67"/>
      <c r="D32" s="67"/>
      <c r="E32" s="68"/>
      <c r="F32" s="38">
        <f>IF(C11=1,VLOOKUP(SUM(F14+F16-F17+F18+F19+F20+F21+F22+F24,F27:F28,F30),Feuil1!A1:F16,5,4),SUM(F14+F16-F17+F18+F19+F20+F21+F22+F24,F27:F28,F30))</f>
        <v>0</v>
      </c>
    </row>
    <row r="33" spans="1:6" s="18" customFormat="1" ht="24.95" customHeight="1" x14ac:dyDescent="0.2">
      <c r="A33" s="27"/>
      <c r="B33" s="27"/>
      <c r="C33" s="27"/>
      <c r="D33" s="27"/>
      <c r="E33" s="27"/>
      <c r="F33" s="28"/>
    </row>
    <row r="34" spans="1:6" s="18" customFormat="1" ht="38.25" customHeight="1" x14ac:dyDescent="0.2">
      <c r="A34" s="51" t="s">
        <v>29</v>
      </c>
      <c r="B34" s="52"/>
      <c r="C34" s="52"/>
      <c r="D34" s="52"/>
      <c r="E34" s="52"/>
      <c r="F34" s="52"/>
    </row>
    <row r="35" spans="1:6" s="18" customFormat="1" ht="24.95" customHeight="1" x14ac:dyDescent="0.2">
      <c r="A35" s="59" t="s">
        <v>10</v>
      </c>
      <c r="B35" s="60"/>
      <c r="C35" s="61"/>
      <c r="D35" s="57" t="s">
        <v>12</v>
      </c>
      <c r="E35" s="57"/>
      <c r="F35" s="58"/>
    </row>
    <row r="36" spans="1:6" ht="24.95" customHeight="1" x14ac:dyDescent="0.2">
      <c r="A36" s="62"/>
      <c r="B36" s="63"/>
      <c r="C36" s="64"/>
      <c r="D36" s="45" t="str">
        <f>IF(F32=0,"xx",VLOOKUP($F$32,Feuil1!A2:D16,3,4))</f>
        <v>xx</v>
      </c>
      <c r="E36" s="46"/>
      <c r="F36" s="36" t="str">
        <f>IF(F32=0,"xx",VLOOKUP($F$32,Feuil1!A2:D16,4,4))</f>
        <v>xx</v>
      </c>
    </row>
    <row r="37" spans="1:6" s="18" customFormat="1" ht="5.0999999999999996" customHeight="1" x14ac:dyDescent="0.2">
      <c r="A37" s="29"/>
      <c r="B37" s="44"/>
      <c r="C37" s="44"/>
      <c r="D37" s="30"/>
      <c r="E37" s="30"/>
      <c r="F37" s="31"/>
    </row>
    <row r="38" spans="1:6" ht="12" customHeight="1" x14ac:dyDescent="0.2"/>
    <row r="39" spans="1:6" ht="25.5" customHeight="1" x14ac:dyDescent="0.2">
      <c r="A39" s="80" t="s">
        <v>45</v>
      </c>
      <c r="B39" s="81"/>
      <c r="C39" s="81"/>
      <c r="D39" s="81"/>
      <c r="E39" s="81"/>
      <c r="F39" s="81"/>
    </row>
    <row r="40" spans="1:6" ht="12.75" customHeight="1" x14ac:dyDescent="0.2">
      <c r="A40" s="82" t="s">
        <v>28</v>
      </c>
      <c r="B40" s="82"/>
      <c r="C40" s="82"/>
      <c r="D40" s="82"/>
      <c r="E40" s="82"/>
      <c r="F40" s="82"/>
    </row>
    <row r="41" spans="1:6" ht="12" customHeight="1" x14ac:dyDescent="0.2">
      <c r="A41" s="82"/>
      <c r="B41" s="82"/>
      <c r="C41" s="82"/>
      <c r="D41" s="82"/>
      <c r="E41" s="82"/>
      <c r="F41" s="82"/>
    </row>
    <row r="42" spans="1:6" ht="36" customHeight="1" x14ac:dyDescent="0.2"/>
  </sheetData>
  <sheetProtection algorithmName="SHA-512" hashValue="vQXJO+8MtK90fbyO9U2VKTmIa+N4e5c0pjYrJGPwOzzcQnNCarHZ24zsYsilWDeWsS2FCrS0XbX3PBV6Yz79sQ==" saltValue="Gz9oN7q6mrfR5xxCMiw0gA==" spinCount="100000" sheet="1" selectLockedCells="1"/>
  <mergeCells count="39">
    <mergeCell ref="A39:F39"/>
    <mergeCell ref="A40:F41"/>
    <mergeCell ref="B22:C22"/>
    <mergeCell ref="D3:F3"/>
    <mergeCell ref="A7:B7"/>
    <mergeCell ref="B19:C19"/>
    <mergeCell ref="B20:C20"/>
    <mergeCell ref="A4:F4"/>
    <mergeCell ref="A15:C15"/>
    <mergeCell ref="D15:E15"/>
    <mergeCell ref="A9:B9"/>
    <mergeCell ref="A11:B11"/>
    <mergeCell ref="D9:E9"/>
    <mergeCell ref="B17:C17"/>
    <mergeCell ref="C6:F6"/>
    <mergeCell ref="A6:B6"/>
    <mergeCell ref="A1:F1"/>
    <mergeCell ref="B2:F2"/>
    <mergeCell ref="D35:F35"/>
    <mergeCell ref="A35:C36"/>
    <mergeCell ref="C7:F7"/>
    <mergeCell ref="A32:E32"/>
    <mergeCell ref="A30:E30"/>
    <mergeCell ref="A26:C26"/>
    <mergeCell ref="B27:C27"/>
    <mergeCell ref="B28:C28"/>
    <mergeCell ref="A29:F29"/>
    <mergeCell ref="B24:C24"/>
    <mergeCell ref="A25:F25"/>
    <mergeCell ref="B21:C21"/>
    <mergeCell ref="A13:C13"/>
    <mergeCell ref="A23:C23"/>
    <mergeCell ref="B37:C37"/>
    <mergeCell ref="D36:E36"/>
    <mergeCell ref="B14:C14"/>
    <mergeCell ref="B16:C16"/>
    <mergeCell ref="B18:C18"/>
    <mergeCell ref="D23:E23"/>
    <mergeCell ref="A34:F34"/>
  </mergeCells>
  <printOptions horizontalCentered="1" verticalCentered="1"/>
  <pageMargins left="0.39370078740157483" right="0.39370078740157483" top="0.39370078740157483" bottom="0.39370078740157483" header="0.27559055118110237" footer="0.27559055118110237"/>
  <pageSetup paperSize="9" scale="75" orientation="portrait" r:id="rId1"/>
  <headerFooter alignWithMargins="0"/>
  <ignoredErrors>
    <ignoredError sqref="D36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E17" sqref="E17"/>
    </sheetView>
  </sheetViews>
  <sheetFormatPr baseColWidth="10" defaultRowHeight="12.75" x14ac:dyDescent="0.2"/>
  <cols>
    <col min="1" max="1" width="12.140625" bestFit="1" customWidth="1"/>
    <col min="2" max="2" width="13.85546875" bestFit="1" customWidth="1"/>
    <col min="3" max="3" width="11.28515625" bestFit="1" customWidth="1"/>
    <col min="5" max="5" width="14.28515625" customWidth="1"/>
    <col min="6" max="6" width="16.5703125" bestFit="1" customWidth="1"/>
  </cols>
  <sheetData>
    <row r="1" spans="1:6" ht="15" x14ac:dyDescent="0.25">
      <c r="A1" s="1" t="s">
        <v>17</v>
      </c>
      <c r="B1" s="1" t="s">
        <v>18</v>
      </c>
      <c r="C1" s="1" t="s">
        <v>19</v>
      </c>
      <c r="D1" s="1" t="s">
        <v>20</v>
      </c>
      <c r="E1" s="1" t="s">
        <v>26</v>
      </c>
      <c r="F1" s="1" t="s">
        <v>27</v>
      </c>
    </row>
    <row r="2" spans="1:6" x14ac:dyDescent="0.2">
      <c r="A2" s="2">
        <v>-200000</v>
      </c>
      <c r="B2" s="2">
        <v>42000</v>
      </c>
      <c r="C2" s="3">
        <v>1.9000000000000001</v>
      </c>
      <c r="D2" s="3">
        <v>3.3000000000000003</v>
      </c>
      <c r="E2" s="3">
        <f>A3</f>
        <v>42001</v>
      </c>
      <c r="F2" s="3">
        <f>B3</f>
        <v>48000</v>
      </c>
    </row>
    <row r="3" spans="1:6" x14ac:dyDescent="0.2">
      <c r="A3" s="2">
        <v>42001</v>
      </c>
      <c r="B3" s="2">
        <v>48000</v>
      </c>
      <c r="C3" s="3">
        <v>1.9000000000000001</v>
      </c>
      <c r="D3" s="3">
        <v>3.85</v>
      </c>
      <c r="E3" s="3">
        <f t="shared" ref="E3:E15" si="0">A4</f>
        <v>48001</v>
      </c>
      <c r="F3" s="3">
        <f t="shared" ref="F3:F15" si="1">B4</f>
        <v>54000</v>
      </c>
    </row>
    <row r="4" spans="1:6" x14ac:dyDescent="0.2">
      <c r="A4" s="2">
        <v>48001</v>
      </c>
      <c r="B4" s="2">
        <v>54000</v>
      </c>
      <c r="C4" s="3">
        <v>1.9000000000000001</v>
      </c>
      <c r="D4" s="3">
        <v>4.4000000000000004</v>
      </c>
      <c r="E4" s="3">
        <f t="shared" si="0"/>
        <v>54001</v>
      </c>
      <c r="F4" s="3">
        <f t="shared" si="1"/>
        <v>60000</v>
      </c>
    </row>
    <row r="5" spans="1:6" x14ac:dyDescent="0.2">
      <c r="A5" s="2">
        <v>54001</v>
      </c>
      <c r="B5" s="2">
        <v>60000</v>
      </c>
      <c r="C5" s="3">
        <v>1.9000000000000001</v>
      </c>
      <c r="D5" s="3">
        <v>4.95</v>
      </c>
      <c r="E5" s="3">
        <f t="shared" si="0"/>
        <v>60001</v>
      </c>
      <c r="F5" s="3">
        <f t="shared" si="1"/>
        <v>66000</v>
      </c>
    </row>
    <row r="6" spans="1:6" x14ac:dyDescent="0.2">
      <c r="A6" s="2">
        <v>60001</v>
      </c>
      <c r="B6" s="2">
        <v>66000</v>
      </c>
      <c r="C6" s="3">
        <v>1.9000000000000001</v>
      </c>
      <c r="D6" s="3">
        <v>5.5</v>
      </c>
      <c r="E6" s="3">
        <f t="shared" si="0"/>
        <v>66001</v>
      </c>
      <c r="F6" s="3">
        <f t="shared" si="1"/>
        <v>72000</v>
      </c>
    </row>
    <row r="7" spans="1:6" x14ac:dyDescent="0.2">
      <c r="A7" s="2">
        <v>66001</v>
      </c>
      <c r="B7" s="2">
        <v>72000</v>
      </c>
      <c r="C7" s="3">
        <v>3</v>
      </c>
      <c r="D7" s="3">
        <v>6.6000000000000005</v>
      </c>
      <c r="E7" s="3">
        <f t="shared" si="0"/>
        <v>72001</v>
      </c>
      <c r="F7" s="3">
        <f t="shared" si="1"/>
        <v>78000</v>
      </c>
    </row>
    <row r="8" spans="1:6" x14ac:dyDescent="0.2">
      <c r="A8" s="2">
        <v>72001</v>
      </c>
      <c r="B8" s="2">
        <v>78000</v>
      </c>
      <c r="C8" s="3">
        <v>4.1000000000000005</v>
      </c>
      <c r="D8" s="3">
        <v>7.7</v>
      </c>
      <c r="E8" s="3">
        <f t="shared" si="0"/>
        <v>78001</v>
      </c>
      <c r="F8" s="3">
        <f t="shared" si="1"/>
        <v>84000</v>
      </c>
    </row>
    <row r="9" spans="1:6" x14ac:dyDescent="0.2">
      <c r="A9" s="2">
        <v>78001</v>
      </c>
      <c r="B9" s="2">
        <v>84000</v>
      </c>
      <c r="C9" s="3">
        <v>5.2</v>
      </c>
      <c r="D9" s="3">
        <v>8.8000000000000007</v>
      </c>
      <c r="E9" s="3">
        <f t="shared" si="0"/>
        <v>84001</v>
      </c>
      <c r="F9" s="3">
        <f t="shared" si="1"/>
        <v>96000</v>
      </c>
    </row>
    <row r="10" spans="1:6" x14ac:dyDescent="0.2">
      <c r="A10" s="2">
        <v>84001</v>
      </c>
      <c r="B10" s="2">
        <v>96000</v>
      </c>
      <c r="C10" s="3">
        <v>6.8500000000000005</v>
      </c>
      <c r="D10" s="3">
        <v>10.450000000000001</v>
      </c>
      <c r="E10" s="3">
        <f t="shared" si="0"/>
        <v>96001</v>
      </c>
      <c r="F10" s="3">
        <f t="shared" si="1"/>
        <v>108000</v>
      </c>
    </row>
    <row r="11" spans="1:6" x14ac:dyDescent="0.2">
      <c r="A11" s="2">
        <v>96001</v>
      </c>
      <c r="B11" s="2">
        <v>108000</v>
      </c>
      <c r="C11" s="3">
        <v>8.5</v>
      </c>
      <c r="D11" s="3">
        <v>12.100000000000001</v>
      </c>
      <c r="E11" s="3">
        <f t="shared" si="0"/>
        <v>108001</v>
      </c>
      <c r="F11" s="3">
        <f t="shared" si="1"/>
        <v>132000</v>
      </c>
    </row>
    <row r="12" spans="1:6" x14ac:dyDescent="0.2">
      <c r="A12" s="2">
        <v>108001</v>
      </c>
      <c r="B12" s="2">
        <v>132000</v>
      </c>
      <c r="C12" s="3">
        <v>10.700000000000001</v>
      </c>
      <c r="D12" s="3">
        <v>14.3</v>
      </c>
      <c r="E12" s="3">
        <f t="shared" si="0"/>
        <v>132001</v>
      </c>
      <c r="F12" s="3">
        <f t="shared" si="1"/>
        <v>156000</v>
      </c>
    </row>
    <row r="13" spans="1:6" x14ac:dyDescent="0.2">
      <c r="A13" s="2">
        <v>132001</v>
      </c>
      <c r="B13" s="2">
        <v>156000</v>
      </c>
      <c r="C13" s="3">
        <v>13.450000000000001</v>
      </c>
      <c r="D13" s="3">
        <v>17.05</v>
      </c>
      <c r="E13" s="3">
        <f t="shared" si="0"/>
        <v>156001</v>
      </c>
      <c r="F13" s="3">
        <f t="shared" si="1"/>
        <v>180000</v>
      </c>
    </row>
    <row r="14" spans="1:6" x14ac:dyDescent="0.2">
      <c r="A14" s="2">
        <v>156001</v>
      </c>
      <c r="B14" s="2">
        <v>180000</v>
      </c>
      <c r="C14" s="3">
        <v>16.75</v>
      </c>
      <c r="D14" s="3">
        <v>20.350000000000001</v>
      </c>
      <c r="E14" s="3">
        <f t="shared" si="0"/>
        <v>180001</v>
      </c>
      <c r="F14" s="3">
        <f t="shared" si="1"/>
        <v>216000</v>
      </c>
    </row>
    <row r="15" spans="1:6" x14ac:dyDescent="0.2">
      <c r="A15" s="2">
        <v>180001</v>
      </c>
      <c r="B15" s="2">
        <v>216000</v>
      </c>
      <c r="C15" s="3">
        <v>20.6</v>
      </c>
      <c r="D15" s="3">
        <v>24.200000000000003</v>
      </c>
      <c r="E15" s="3">
        <f t="shared" si="0"/>
        <v>216001</v>
      </c>
      <c r="F15" s="3">
        <f t="shared" si="1"/>
        <v>10000000</v>
      </c>
    </row>
    <row r="16" spans="1:6" x14ac:dyDescent="0.2">
      <c r="A16" s="2">
        <v>216001</v>
      </c>
      <c r="B16" s="2">
        <v>10000000</v>
      </c>
      <c r="C16" s="3">
        <v>25</v>
      </c>
      <c r="D16" s="3">
        <v>28.6</v>
      </c>
      <c r="E16" s="3">
        <v>216001</v>
      </c>
      <c r="F16" s="3">
        <v>10000000</v>
      </c>
    </row>
    <row r="17" spans="5:6" x14ac:dyDescent="0.2">
      <c r="E17" s="3"/>
      <c r="F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Calcul du tarif</vt:lpstr>
      <vt:lpstr>Feuil1</vt:lpstr>
      <vt:lpstr>'Calcul du tarif'!Zone_d_impression</vt:lpstr>
    </vt:vector>
  </TitlesOfParts>
  <Company>EPFL, CH-1015 Lausanne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mamans de jour</dc:creator>
  <cp:lastModifiedBy>Villoz Déborah</cp:lastModifiedBy>
  <cp:lastPrinted>2020-01-22T13:31:45Z</cp:lastPrinted>
  <dcterms:created xsi:type="dcterms:W3CDTF">1999-11-16T12:08:08Z</dcterms:created>
  <dcterms:modified xsi:type="dcterms:W3CDTF">2025-10-22T08:51:06Z</dcterms:modified>
</cp:coreProperties>
</file>